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Marketing Bullpen\Rodefer Moss\COVID-19\"/>
    </mc:Choice>
  </mc:AlternateContent>
  <xr:revisionPtr revIDLastSave="0" documentId="13_ncr:1_{741F088F-FFC2-4AC0-8234-95371FEAE37A}" xr6:coauthVersionLast="45" xr6:coauthVersionMax="45" xr10:uidLastSave="{00000000-0000-0000-0000-000000000000}"/>
  <bookViews>
    <workbookView xWindow="33720" yWindow="-120" windowWidth="29040" windowHeight="15840" activeTab="3" xr2:uid="{00000000-000D-0000-FFFF-FFFF00000000}"/>
  </bookViews>
  <sheets>
    <sheet name="Certification" sheetId="5" r:id="rId1"/>
    <sheet name="Loan Calculation" sheetId="2" r:id="rId2"/>
    <sheet name="Payroll Computation" sheetId="1" r:id="rId3"/>
    <sheet name="Payroll Verification" sheetId="4" r:id="rId4"/>
  </sheets>
  <definedNames>
    <definedName name="_xlnm.Print_Area" localSheetId="0">Certification!$A$2:$H$26</definedName>
    <definedName name="_xlnm.Print_Area" localSheetId="2">'Payroll Computation'!$A$1:$C$41</definedName>
    <definedName name="_xlnm.Print_Titles" localSheetId="2">'Payroll Computation'!$1:$5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4" l="1"/>
  <c r="B17" i="4" l="1"/>
  <c r="B7" i="4"/>
  <c r="C35" i="1"/>
  <c r="C34" i="1"/>
  <c r="C33" i="1"/>
  <c r="C32" i="1"/>
  <c r="C31" i="1"/>
  <c r="C30" i="1"/>
  <c r="C29" i="1"/>
  <c r="C9" i="1" l="1"/>
  <c r="D10" i="2" s="1"/>
  <c r="B38" i="1" l="1"/>
  <c r="D22" i="2" l="1"/>
  <c r="C37" i="1"/>
  <c r="C36" i="1"/>
  <c r="C28" i="1"/>
  <c r="C27" i="1"/>
  <c r="C26" i="1"/>
  <c r="C25" i="1"/>
  <c r="C24" i="1"/>
  <c r="C23" i="1"/>
  <c r="C22" i="1"/>
  <c r="C21" i="1"/>
  <c r="C20" i="1"/>
  <c r="C38" i="1" l="1"/>
  <c r="D11" i="2" s="1"/>
  <c r="D12" i="2" s="1"/>
  <c r="B39" i="4"/>
  <c r="B18" i="4"/>
  <c r="B30" i="4"/>
  <c r="C40" i="1" l="1"/>
  <c r="D24" i="2" s="1"/>
  <c r="D26" i="2" s="1"/>
  <c r="D30" i="2" s="1"/>
</calcChain>
</file>

<file path=xl/sharedStrings.xml><?xml version="1.0" encoding="utf-8"?>
<sst xmlns="http://schemas.openxmlformats.org/spreadsheetml/2006/main" count="89" uniqueCount="80">
  <si>
    <t>Employee</t>
  </si>
  <si>
    <t xml:space="preserve">      February 15, 2019 to June 30, 2019, excluding individual payrolls over $100,000 when annualized. See</t>
  </si>
  <si>
    <t>VERIFICATION:</t>
  </si>
  <si>
    <t>Difference</t>
  </si>
  <si>
    <t>Please explain difference:</t>
  </si>
  <si>
    <t>and salaries as reported on your financial statements for 2019 (and provide a copy).</t>
  </si>
  <si>
    <t xml:space="preserve">Total Eligible Compensation as calculated </t>
  </si>
  <si>
    <t>Payment required for group healthcare benefits</t>
  </si>
  <si>
    <t>Payment of any retirement benefit</t>
  </si>
  <si>
    <t>Vacation, parental, family, medical and sick leave (1)</t>
  </si>
  <si>
    <t>(1)</t>
  </si>
  <si>
    <t>Total Payroll Costs</t>
  </si>
  <si>
    <t>Average Payroll Costs per Month</t>
  </si>
  <si>
    <t>Multiplied by 2.5</t>
  </si>
  <si>
    <t>LOAN AMOUNT</t>
  </si>
  <si>
    <t>Annual Employee Benefits:</t>
  </si>
  <si>
    <t>Note: For seasonal businesses, you may elect to instead compute the compensation using payroll for the period</t>
  </si>
  <si>
    <t xml:space="preserve">      Seasonal Employee Option worksheet</t>
  </si>
  <si>
    <t>Allowance for separation or dismissal</t>
  </si>
  <si>
    <t>2)           List below any employees who made over $100,000</t>
  </si>
  <si>
    <t>Non-Eligible Compensation</t>
  </si>
  <si>
    <t>1)                                               Total employee compensation in 2019</t>
  </si>
  <si>
    <t>3)                                         Total eligible compensation as calculated</t>
  </si>
  <si>
    <t>If not already included in compensation above. Family and sick leave expenses exclude sick</t>
  </si>
  <si>
    <t>Response Act.</t>
  </si>
  <si>
    <t>and family leave wages for which credit is allowed under the Families First Coronavirus</t>
  </si>
  <si>
    <t>As an authorized signer I certify that the company making this application was in operation</t>
  </si>
  <si>
    <t>on February 15, 2020 and had employees for whom the applicant paid salaries and payroll taxes.</t>
  </si>
  <si>
    <t>Company Name</t>
  </si>
  <si>
    <t>Authorized Signer:</t>
  </si>
  <si>
    <t>Date:</t>
  </si>
  <si>
    <t>2019 Financial Statement</t>
  </si>
  <si>
    <t>W-2's must be provided to support this information</t>
  </si>
  <si>
    <t xml:space="preserve">its best efforts to timely submit applications for the SBA Payroll Protection Program loans, </t>
  </si>
  <si>
    <t>responsibility should the loan not be approved or guaranteed by the SBA.</t>
  </si>
  <si>
    <t>Federal Form 941 for 2019: (or most recent 4 quarters)</t>
  </si>
  <si>
    <t>and I also release and waive any claims against ____________ Bank from any and all liability or</t>
  </si>
  <si>
    <t>We recommend the submission of the following information with your loan application in the order that they are listed.</t>
  </si>
  <si>
    <t>Loan Calculation (within this spreadsheet)</t>
  </si>
  <si>
    <t>Payroll Computation (within this spreadsheet)</t>
  </si>
  <si>
    <t>Payroll Verification (within this spreadsheet)</t>
  </si>
  <si>
    <t>2019 Federal Form 940</t>
  </si>
  <si>
    <t>2019 Federal Form 941s</t>
  </si>
  <si>
    <t>2019 W-2's for employees with salaries &gt; $100,000</t>
  </si>
  <si>
    <t>2019 Payroll Register</t>
  </si>
  <si>
    <t>2020  1st Qtr 941</t>
  </si>
  <si>
    <t>2020 1st Qtr Payroll Register</t>
  </si>
  <si>
    <t>2019 Federal Income Tax Return</t>
  </si>
  <si>
    <t>By signing below on behalf of the applicant, I acknowledge that __________ Bank is making</t>
  </si>
  <si>
    <t>Sample Company, Inc.</t>
  </si>
  <si>
    <t>Payroll Protection Loan Calculator</t>
  </si>
  <si>
    <t>Gross Payroll</t>
  </si>
  <si>
    <t>Non Eligible Compensation</t>
  </si>
  <si>
    <t>Other group insurance</t>
  </si>
  <si>
    <t>Other</t>
  </si>
  <si>
    <t>Payroll Computation</t>
  </si>
  <si>
    <t>Owner Compensation (if not included above)</t>
  </si>
  <si>
    <t>Employee Compensation</t>
  </si>
  <si>
    <t>Owner A</t>
  </si>
  <si>
    <t>Employee B</t>
  </si>
  <si>
    <t>Annual Compensation</t>
  </si>
  <si>
    <t>CARES Act actually indicates a 'trailing' historical 12 months as of the date of submission (ending 3/31/20 in mpst cases); however, the SBA has indicated a willingness to accept 2019 Annual numbers</t>
  </si>
  <si>
    <t>Payroll Verification</t>
  </si>
  <si>
    <t>Gross Wages To Employees</t>
  </si>
  <si>
    <t>Box 2  2019 January, February, March (if applicable)</t>
  </si>
  <si>
    <t>Box 2  2019 April, May, June</t>
  </si>
  <si>
    <t>Box 2  2019 October, November, December</t>
  </si>
  <si>
    <t>Box 2  2019 July, August, September</t>
  </si>
  <si>
    <t>Box 2  2020 January, February, March (if applicable)</t>
  </si>
  <si>
    <t>Federal Form 940 for 2019 - Box 3</t>
  </si>
  <si>
    <t>Less 1st Quarter 2019 (if applicable)</t>
  </si>
  <si>
    <t>Add,1st Quarter 2020 (if applicable)</t>
  </si>
  <si>
    <t>Total</t>
  </si>
  <si>
    <t>Federal Income Tax Return for 2019 {A} total salaries and wages</t>
  </si>
  <si>
    <t xml:space="preserve">{A} If your 2019 federal income tax return has not been filed, please report the amount of wages </t>
  </si>
  <si>
    <t>Borrower Certification</t>
  </si>
  <si>
    <t>Borrower Application Form (SBA Form 2483 (04/20))</t>
  </si>
  <si>
    <t xml:space="preserve">2019 Federal Form W-3 </t>
  </si>
  <si>
    <t>Supporting documentation for all employee benefits</t>
  </si>
  <si>
    <t>State or local tax assessed on compensation (i.e. SUTA)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</si>
</sst>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b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i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Border="0" applyProtection="0"/>
    <xf numFmtId="4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9" fillId="0" borderId="0"/>
    <xf numFmtId="0" fontId="9" fillId="0" borderId="0"/>
  </cellStyleXfs>
  <cellXfs count="49">
    <xf numFmtId="0" fontId="0" fillId="0" borderId="0" xfId="0"/>
    <xf numFmtId="43" fontId="0" fillId="0" borderId="0" xfId="1" applyFont="1"/>
    <xf numFmtId="43" fontId="0" fillId="0" borderId="0" xfId="1" applyFont="1" applyBorder="1"/>
    <xf numFmtId="43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0" fontId="3" fillId="2" borderId="0" xfId="0" applyFont="1" applyFill="1"/>
    <xf numFmtId="43" fontId="3" fillId="2" borderId="0" xfId="1" applyFont="1" applyFill="1"/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/>
    <xf numFmtId="0" fontId="0" fillId="0" borderId="0" xfId="0" quotePrefix="1"/>
    <xf numFmtId="0" fontId="5" fillId="0" borderId="0" xfId="2"/>
    <xf numFmtId="166" fontId="0" fillId="0" borderId="0" xfId="1" applyNumberFormat="1" applyFont="1"/>
    <xf numFmtId="166" fontId="0" fillId="0" borderId="0" xfId="1" applyNumberFormat="1" applyFont="1" applyBorder="1"/>
    <xf numFmtId="0" fontId="6" fillId="0" borderId="0" xfId="0" applyFont="1"/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Continuous"/>
    </xf>
    <xf numFmtId="0" fontId="10" fillId="0" borderId="0" xfId="0" applyFont="1"/>
    <xf numFmtId="167" fontId="0" fillId="0" borderId="0" xfId="4" applyNumberFormat="1" applyFont="1"/>
    <xf numFmtId="166" fontId="12" fillId="0" borderId="0" xfId="1" applyNumberFormat="1" applyFont="1"/>
    <xf numFmtId="167" fontId="0" fillId="0" borderId="0" xfId="4" applyNumberFormat="1" applyFont="1" applyBorder="1"/>
    <xf numFmtId="166" fontId="12" fillId="0" borderId="0" xfId="1" applyNumberFormat="1" applyFont="1" applyBorder="1"/>
    <xf numFmtId="165" fontId="12" fillId="0" borderId="0" xfId="1" applyNumberFormat="1" applyFont="1" applyBorder="1"/>
    <xf numFmtId="167" fontId="13" fillId="0" borderId="0" xfId="4" applyNumberFormat="1" applyFont="1" applyBorder="1"/>
    <xf numFmtId="43" fontId="12" fillId="0" borderId="0" xfId="1" applyFont="1" applyAlignment="1">
      <alignment horizontal="center" wrapText="1"/>
    </xf>
    <xf numFmtId="0" fontId="0" fillId="0" borderId="0" xfId="0" applyAlignment="1">
      <alignment horizontal="left" indent="1"/>
    </xf>
    <xf numFmtId="43" fontId="15" fillId="0" borderId="0" xfId="1" applyFont="1" applyBorder="1" applyAlignment="1">
      <alignment horizontal="center" wrapText="1"/>
    </xf>
    <xf numFmtId="0" fontId="0" fillId="0" borderId="0" xfId="0" applyBorder="1" applyAlignment="1">
      <alignment horizontal="left" indent="1"/>
    </xf>
    <xf numFmtId="167" fontId="14" fillId="0" borderId="0" xfId="4" applyNumberFormat="1" applyFont="1" applyBorder="1"/>
    <xf numFmtId="167" fontId="13" fillId="0" borderId="0" xfId="4" applyNumberFormat="1" applyFont="1"/>
    <xf numFmtId="0" fontId="0" fillId="0" borderId="0" xfId="0" applyFont="1" applyAlignment="1">
      <alignment horizontal="left" indent="1"/>
    </xf>
    <xf numFmtId="167" fontId="14" fillId="0" borderId="0" xfId="4" applyNumberFormat="1" applyFont="1"/>
    <xf numFmtId="167" fontId="12" fillId="0" borderId="0" xfId="4" applyNumberFormat="1" applyFont="1" applyBorder="1"/>
    <xf numFmtId="0" fontId="0" fillId="0" borderId="1" xfId="0" applyBorder="1" applyAlignment="1"/>
    <xf numFmtId="0" fontId="1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8" fillId="0" borderId="3" xfId="5" applyFont="1" applyFill="1" applyBorder="1" applyAlignment="1">
      <alignment horizontal="left" wrapText="1"/>
    </xf>
    <xf numFmtId="0" fontId="8" fillId="0" borderId="2" xfId="5" applyFont="1" applyFill="1" applyBorder="1" applyAlignment="1">
      <alignment horizontal="left" wrapText="1"/>
    </xf>
    <xf numFmtId="0" fontId="8" fillId="0" borderId="4" xfId="5" applyFont="1" applyFill="1" applyBorder="1" applyAlignment="1">
      <alignment horizontal="left" wrapText="1"/>
    </xf>
    <xf numFmtId="0" fontId="8" fillId="0" borderId="5" xfId="5" applyFont="1" applyFill="1" applyBorder="1" applyAlignment="1">
      <alignment horizontal="left" wrapText="1"/>
    </xf>
    <xf numFmtId="0" fontId="8" fillId="0" borderId="0" xfId="5" applyFont="1" applyFill="1" applyBorder="1" applyAlignment="1">
      <alignment horizontal="left" wrapText="1"/>
    </xf>
    <xf numFmtId="0" fontId="8" fillId="0" borderId="6" xfId="5" applyFont="1" applyFill="1" applyBorder="1" applyAlignment="1">
      <alignment horizontal="left" wrapText="1"/>
    </xf>
    <xf numFmtId="0" fontId="8" fillId="0" borderId="7" xfId="5" applyFont="1" applyFill="1" applyBorder="1" applyAlignment="1">
      <alignment horizontal="left" wrapText="1"/>
    </xf>
    <xf numFmtId="0" fontId="8" fillId="0" borderId="1" xfId="5" applyFont="1" applyFill="1" applyBorder="1" applyAlignment="1">
      <alignment horizontal="left" wrapText="1"/>
    </xf>
    <xf numFmtId="0" fontId="8" fillId="0" borderId="8" xfId="5" applyFont="1" applyFill="1" applyBorder="1" applyAlignment="1">
      <alignment horizontal="left" wrapText="1"/>
    </xf>
  </cellXfs>
  <cellStyles count="11">
    <cellStyle name="Comma" xfId="1" builtinId="3"/>
    <cellStyle name="Comma 19" xfId="8" xr:uid="{00000000-0005-0000-0000-000001000000}"/>
    <cellStyle name="Comma 2" xfId="3" xr:uid="{00000000-0005-0000-0000-000002000000}"/>
    <cellStyle name="Comma 3" xfId="6" xr:uid="{00000000-0005-0000-0000-000003000000}"/>
    <cellStyle name="Currency" xfId="4" builtinId="4"/>
    <cellStyle name="Normal" xfId="0" builtinId="0"/>
    <cellStyle name="Normal 2" xfId="2" xr:uid="{00000000-0005-0000-0000-000006000000}"/>
    <cellStyle name="Normal 3" xfId="5" xr:uid="{00000000-0005-0000-0000-000007000000}"/>
    <cellStyle name="Normal 4" xfId="10" xr:uid="{00000000-0005-0000-0000-000008000000}"/>
    <cellStyle name="Normal 5" xfId="9" xr:uid="{00000000-0005-0000-0000-000009000000}"/>
    <cellStyle name="Percent 2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2</xdr:col>
      <xdr:colOff>208190</xdr:colOff>
      <xdr:row>3</xdr:row>
      <xdr:rowOff>115661</xdr:rowOff>
    </xdr:to>
    <xdr:pic>
      <xdr:nvPicPr>
        <xdr:cNvPr id="3" name="Picture 2" descr="RM_logo_vA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477736" cy="5728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1</xdr:col>
      <xdr:colOff>1190625</xdr:colOff>
      <xdr:row>3</xdr:row>
      <xdr:rowOff>125186</xdr:rowOff>
    </xdr:to>
    <xdr:pic>
      <xdr:nvPicPr>
        <xdr:cNvPr id="2" name="Picture 1" descr="RM_logo_vA_rgb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725"/>
          <a:ext cx="1514475" cy="5823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</xdr:colOff>
      <xdr:row>0</xdr:row>
      <xdr:rowOff>95250</xdr:rowOff>
    </xdr:from>
    <xdr:to>
      <xdr:col>0</xdr:col>
      <xdr:colOff>1578429</xdr:colOff>
      <xdr:row>1</xdr:row>
      <xdr:rowOff>512989</xdr:rowOff>
    </xdr:to>
    <xdr:pic>
      <xdr:nvPicPr>
        <xdr:cNvPr id="2" name="Picture 1" descr="RM_logo_vA_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" y="95250"/>
          <a:ext cx="1560740" cy="598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0</xdr:col>
      <xdr:colOff>1598840</xdr:colOff>
      <xdr:row>2</xdr:row>
      <xdr:rowOff>85724</xdr:rowOff>
    </xdr:to>
    <xdr:pic>
      <xdr:nvPicPr>
        <xdr:cNvPr id="3" name="Picture 2" descr="RM_logo_vA_rgb">
          <a:extLst>
            <a:ext uri="{FF2B5EF4-FFF2-40B4-BE49-F238E27FC236}">
              <a16:creationId xmlns:a16="http://schemas.microsoft.com/office/drawing/2014/main" id="{A98DCFD2-4AD4-4BCA-82CE-B8BE8F0DF2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560740" cy="6014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42"/>
  <sheetViews>
    <sheetView workbookViewId="0">
      <selection activeCell="K13" sqref="K13"/>
    </sheetView>
  </sheetViews>
  <sheetFormatPr defaultRowHeight="14.6" x14ac:dyDescent="0.4"/>
  <cols>
    <col min="8" max="8" width="23.3046875" customWidth="1"/>
    <col min="9" max="9" width="12" customWidth="1"/>
  </cols>
  <sheetData>
    <row r="4" spans="1:8" x14ac:dyDescent="0.4">
      <c r="A4" s="20" t="s">
        <v>49</v>
      </c>
      <c r="B4" s="20"/>
      <c r="C4" s="20"/>
      <c r="D4" s="20"/>
      <c r="E4" s="20"/>
      <c r="F4" s="20"/>
      <c r="G4" s="20"/>
      <c r="H4" s="20"/>
    </row>
    <row r="5" spans="1:8" x14ac:dyDescent="0.4">
      <c r="A5" s="20" t="s">
        <v>75</v>
      </c>
      <c r="B5" s="20"/>
      <c r="C5" s="20"/>
      <c r="D5" s="20"/>
      <c r="E5" s="20"/>
      <c r="F5" s="20"/>
      <c r="G5" s="20"/>
      <c r="H5" s="20"/>
    </row>
    <row r="6" spans="1:8" x14ac:dyDescent="0.4">
      <c r="A6" s="20"/>
      <c r="B6" s="20"/>
      <c r="C6" s="20"/>
      <c r="D6" s="20"/>
      <c r="E6" s="20"/>
      <c r="F6" s="20"/>
      <c r="G6" s="20"/>
      <c r="H6" s="20"/>
    </row>
    <row r="8" spans="1:8" x14ac:dyDescent="0.4">
      <c r="A8" t="s">
        <v>26</v>
      </c>
    </row>
    <row r="9" spans="1:8" x14ac:dyDescent="0.4">
      <c r="A9" t="s">
        <v>27</v>
      </c>
    </row>
    <row r="11" spans="1:8" x14ac:dyDescent="0.4">
      <c r="A11" t="s">
        <v>48</v>
      </c>
    </row>
    <row r="12" spans="1:8" x14ac:dyDescent="0.4">
      <c r="A12" t="s">
        <v>33</v>
      </c>
    </row>
    <row r="13" spans="1:8" x14ac:dyDescent="0.4">
      <c r="A13" t="s">
        <v>36</v>
      </c>
    </row>
    <row r="14" spans="1:8" x14ac:dyDescent="0.4">
      <c r="A14" t="s">
        <v>34</v>
      </c>
    </row>
    <row r="18" spans="1:9" x14ac:dyDescent="0.4">
      <c r="A18" t="s">
        <v>28</v>
      </c>
      <c r="C18" s="37"/>
      <c r="D18" s="37"/>
      <c r="E18" s="37"/>
      <c r="F18" s="37"/>
    </row>
    <row r="21" spans="1:9" x14ac:dyDescent="0.4">
      <c r="A21" t="s">
        <v>29</v>
      </c>
      <c r="C21" s="37"/>
      <c r="D21" s="37"/>
      <c r="E21" s="37"/>
      <c r="F21" s="37"/>
    </row>
    <row r="22" spans="1:9" x14ac:dyDescent="0.4">
      <c r="C22" s="18"/>
      <c r="D22" s="18"/>
      <c r="E22" s="18"/>
      <c r="F22" s="18"/>
    </row>
    <row r="24" spans="1:9" x14ac:dyDescent="0.4">
      <c r="A24" t="s">
        <v>30</v>
      </c>
      <c r="C24" s="37"/>
      <c r="D24" s="37"/>
      <c r="E24" s="37"/>
      <c r="F24" s="37"/>
    </row>
    <row r="28" spans="1:9" ht="33" customHeight="1" x14ac:dyDescent="0.4">
      <c r="A28" s="38" t="s">
        <v>37</v>
      </c>
      <c r="B28" s="38"/>
      <c r="C28" s="38"/>
      <c r="D28" s="38"/>
      <c r="E28" s="38"/>
      <c r="F28" s="38"/>
      <c r="G28" s="38"/>
      <c r="H28" s="38"/>
    </row>
    <row r="29" spans="1:9" x14ac:dyDescent="0.4">
      <c r="A29" s="21"/>
      <c r="B29" s="21" t="s">
        <v>76</v>
      </c>
      <c r="C29" s="21"/>
      <c r="D29" s="21"/>
      <c r="E29" s="21"/>
      <c r="F29" s="21"/>
      <c r="G29" s="21"/>
      <c r="H29" s="21"/>
      <c r="I29" s="21"/>
    </row>
    <row r="30" spans="1:9" x14ac:dyDescent="0.4">
      <c r="A30" s="21"/>
      <c r="B30" s="21" t="s">
        <v>38</v>
      </c>
      <c r="C30" s="21"/>
      <c r="D30" s="21"/>
      <c r="E30" s="21"/>
      <c r="F30" s="21"/>
      <c r="G30" s="21"/>
      <c r="H30" s="21"/>
      <c r="I30" s="21"/>
    </row>
    <row r="31" spans="1:9" x14ac:dyDescent="0.4">
      <c r="A31" s="21"/>
      <c r="B31" s="21" t="s">
        <v>39</v>
      </c>
      <c r="C31" s="21"/>
      <c r="D31" s="21"/>
      <c r="E31" s="21"/>
      <c r="F31" s="21"/>
      <c r="G31" s="21"/>
      <c r="H31" s="21"/>
      <c r="I31" s="21"/>
    </row>
    <row r="32" spans="1:9" x14ac:dyDescent="0.4">
      <c r="A32" s="21"/>
      <c r="B32" s="21" t="s">
        <v>40</v>
      </c>
      <c r="C32" s="21"/>
      <c r="D32" s="21"/>
      <c r="E32" s="21"/>
      <c r="F32" s="21"/>
      <c r="G32" s="21"/>
      <c r="H32" s="21"/>
      <c r="I32" s="21"/>
    </row>
    <row r="33" spans="1:9" x14ac:dyDescent="0.4">
      <c r="A33" s="21"/>
      <c r="B33" s="21" t="s">
        <v>41</v>
      </c>
      <c r="C33" s="21"/>
      <c r="D33" s="21"/>
      <c r="E33" s="21"/>
      <c r="F33" s="21"/>
      <c r="G33" s="21"/>
      <c r="H33" s="21"/>
      <c r="I33" s="21"/>
    </row>
    <row r="34" spans="1:9" x14ac:dyDescent="0.4">
      <c r="A34" s="21"/>
      <c r="B34" s="21" t="s">
        <v>77</v>
      </c>
      <c r="C34" s="21"/>
      <c r="D34" s="21"/>
      <c r="E34" s="21"/>
      <c r="F34" s="21"/>
      <c r="G34" s="21"/>
      <c r="H34" s="21"/>
      <c r="I34" s="21"/>
    </row>
    <row r="35" spans="1:9" x14ac:dyDescent="0.4">
      <c r="A35" s="21"/>
      <c r="B35" s="21" t="s">
        <v>42</v>
      </c>
      <c r="C35" s="21"/>
      <c r="D35" s="21"/>
      <c r="E35" s="21"/>
      <c r="F35" s="21"/>
      <c r="G35" s="21"/>
      <c r="H35" s="21"/>
      <c r="I35" s="21"/>
    </row>
    <row r="36" spans="1:9" x14ac:dyDescent="0.4">
      <c r="A36" s="21"/>
      <c r="B36" s="21" t="s">
        <v>43</v>
      </c>
      <c r="C36" s="21"/>
      <c r="D36" s="21"/>
      <c r="E36" s="21"/>
      <c r="F36" s="21"/>
      <c r="G36" s="21"/>
      <c r="H36" s="21"/>
      <c r="I36" s="21"/>
    </row>
    <row r="37" spans="1:9" x14ac:dyDescent="0.4">
      <c r="A37" s="21"/>
      <c r="B37" s="21" t="s">
        <v>44</v>
      </c>
      <c r="C37" s="21"/>
      <c r="D37" s="21"/>
      <c r="E37" s="21"/>
      <c r="F37" s="21"/>
      <c r="G37" s="21"/>
      <c r="H37" s="21"/>
      <c r="I37" s="21"/>
    </row>
    <row r="38" spans="1:9" x14ac:dyDescent="0.4">
      <c r="A38" s="21"/>
      <c r="B38" s="21" t="s">
        <v>47</v>
      </c>
      <c r="C38" s="21"/>
      <c r="D38" s="21"/>
      <c r="E38" s="21"/>
      <c r="F38" s="21"/>
      <c r="G38" s="21"/>
      <c r="H38" s="21"/>
      <c r="I38" s="21"/>
    </row>
    <row r="39" spans="1:9" x14ac:dyDescent="0.4">
      <c r="A39" s="21"/>
      <c r="B39" s="21" t="s">
        <v>31</v>
      </c>
      <c r="C39" s="21"/>
      <c r="D39" s="21"/>
      <c r="E39" s="21"/>
      <c r="F39" s="21"/>
      <c r="G39" s="21"/>
      <c r="H39" s="21"/>
      <c r="I39" s="21"/>
    </row>
    <row r="40" spans="1:9" x14ac:dyDescent="0.4">
      <c r="A40" s="21"/>
      <c r="B40" s="21" t="s">
        <v>45</v>
      </c>
      <c r="C40" s="21"/>
      <c r="D40" s="21"/>
      <c r="E40" s="21"/>
      <c r="F40" s="21"/>
      <c r="G40" s="21"/>
      <c r="H40" s="21"/>
      <c r="I40" s="21"/>
    </row>
    <row r="41" spans="1:9" x14ac:dyDescent="0.4">
      <c r="A41" s="21"/>
      <c r="B41" s="21" t="s">
        <v>46</v>
      </c>
      <c r="C41" s="21"/>
      <c r="D41" s="21"/>
      <c r="E41" s="21"/>
      <c r="F41" s="21"/>
      <c r="G41" s="21"/>
      <c r="H41" s="21"/>
      <c r="I41" s="21"/>
    </row>
    <row r="42" spans="1:9" x14ac:dyDescent="0.4">
      <c r="A42" s="21"/>
      <c r="B42" s="21" t="s">
        <v>78</v>
      </c>
      <c r="C42" s="21"/>
      <c r="D42" s="21"/>
      <c r="E42" s="21"/>
      <c r="F42" s="21"/>
      <c r="G42" s="21"/>
      <c r="H42" s="21"/>
      <c r="I42" s="21"/>
    </row>
  </sheetData>
  <mergeCells count="4">
    <mergeCell ref="C18:F18"/>
    <mergeCell ref="C21:F21"/>
    <mergeCell ref="C24:F24"/>
    <mergeCell ref="A28:H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D36"/>
  <sheetViews>
    <sheetView workbookViewId="0"/>
  </sheetViews>
  <sheetFormatPr defaultRowHeight="14.6" x14ac:dyDescent="0.4"/>
  <cols>
    <col min="1" max="1" width="5.15234375" customWidth="1"/>
    <col min="2" max="2" width="56.53515625" customWidth="1"/>
    <col min="3" max="3" width="9" customWidth="1"/>
    <col min="4" max="4" width="14.15234375" style="15" customWidth="1"/>
  </cols>
  <sheetData>
    <row r="4" spans="1:4" ht="20.25" customHeight="1" x14ac:dyDescent="0.4"/>
    <row r="5" spans="1:4" x14ac:dyDescent="0.4">
      <c r="A5" s="20" t="s">
        <v>49</v>
      </c>
      <c r="B5" s="19"/>
      <c r="C5" s="19"/>
    </row>
    <row r="6" spans="1:4" x14ac:dyDescent="0.4">
      <c r="A6" s="20" t="s">
        <v>50</v>
      </c>
      <c r="B6" s="19"/>
      <c r="C6" s="19"/>
    </row>
    <row r="7" spans="1:4" x14ac:dyDescent="0.4">
      <c r="A7" s="16"/>
    </row>
    <row r="8" spans="1:4" x14ac:dyDescent="0.4">
      <c r="A8" s="16"/>
    </row>
    <row r="10" spans="1:4" x14ac:dyDescent="0.4">
      <c r="A10" t="s">
        <v>51</v>
      </c>
      <c r="D10" s="24">
        <f>+'Payroll Computation'!C9</f>
        <v>1250000</v>
      </c>
    </row>
    <row r="11" spans="1:4" ht="17.149999999999999" x14ac:dyDescent="0.7">
      <c r="A11" t="s">
        <v>52</v>
      </c>
      <c r="D11" s="25">
        <f>+'Payroll Computation'!C38</f>
        <v>175000</v>
      </c>
    </row>
    <row r="12" spans="1:4" ht="17.149999999999999" x14ac:dyDescent="0.7">
      <c r="A12" t="s">
        <v>6</v>
      </c>
      <c r="D12" s="25">
        <f>+D10-D11</f>
        <v>1075000</v>
      </c>
    </row>
    <row r="14" spans="1:4" x14ac:dyDescent="0.4">
      <c r="A14" t="s">
        <v>15</v>
      </c>
    </row>
    <row r="15" spans="1:4" x14ac:dyDescent="0.4">
      <c r="B15" t="s">
        <v>9</v>
      </c>
      <c r="D15" s="15">
        <v>0</v>
      </c>
    </row>
    <row r="16" spans="1:4" x14ac:dyDescent="0.4">
      <c r="B16" t="s">
        <v>7</v>
      </c>
      <c r="D16" s="15">
        <v>0</v>
      </c>
    </row>
    <row r="17" spans="1:4" x14ac:dyDescent="0.4">
      <c r="B17" t="s">
        <v>53</v>
      </c>
      <c r="D17" s="15">
        <v>0</v>
      </c>
    </row>
    <row r="18" spans="1:4" x14ac:dyDescent="0.4">
      <c r="B18" t="s">
        <v>8</v>
      </c>
      <c r="D18" s="15">
        <v>0</v>
      </c>
    </row>
    <row r="19" spans="1:4" x14ac:dyDescent="0.4">
      <c r="B19" t="s">
        <v>18</v>
      </c>
      <c r="D19" s="15">
        <v>0</v>
      </c>
    </row>
    <row r="20" spans="1:4" ht="17.149999999999999" x14ac:dyDescent="0.7">
      <c r="B20" s="13" t="s">
        <v>79</v>
      </c>
      <c r="D20" s="25">
        <v>0</v>
      </c>
    </row>
    <row r="21" spans="1:4" x14ac:dyDescent="0.4">
      <c r="B21" s="13" t="s">
        <v>54</v>
      </c>
    </row>
    <row r="22" spans="1:4" ht="17.149999999999999" x14ac:dyDescent="0.7">
      <c r="D22" s="25">
        <f>SUM(D15:D21)</f>
        <v>0</v>
      </c>
    </row>
    <row r="24" spans="1:4" ht="17.149999999999999" x14ac:dyDescent="0.7">
      <c r="A24" t="s">
        <v>11</v>
      </c>
      <c r="D24" s="25">
        <f>D12+D22</f>
        <v>1075000</v>
      </c>
    </row>
    <row r="26" spans="1:4" ht="17.149999999999999" x14ac:dyDescent="0.7">
      <c r="B26" t="s">
        <v>12</v>
      </c>
      <c r="D26" s="25">
        <f>D24/12</f>
        <v>89583.333333333328</v>
      </c>
    </row>
    <row r="28" spans="1:4" ht="17.149999999999999" x14ac:dyDescent="0.7">
      <c r="B28" t="s">
        <v>13</v>
      </c>
      <c r="D28" s="26">
        <v>2.5</v>
      </c>
    </row>
    <row r="30" spans="1:4" ht="15.9" x14ac:dyDescent="0.55000000000000004">
      <c r="A30" s="4" t="s">
        <v>14</v>
      </c>
      <c r="D30" s="27">
        <f>D26*D28</f>
        <v>223958.33333333331</v>
      </c>
    </row>
    <row r="34" spans="1:2" x14ac:dyDescent="0.4">
      <c r="A34" s="12" t="s">
        <v>10</v>
      </c>
      <c r="B34" t="s">
        <v>23</v>
      </c>
    </row>
    <row r="35" spans="1:2" x14ac:dyDescent="0.4">
      <c r="B35" t="s">
        <v>25</v>
      </c>
    </row>
    <row r="36" spans="1:2" x14ac:dyDescent="0.4">
      <c r="B36" t="s">
        <v>24</v>
      </c>
    </row>
  </sheetData>
  <pageMargins left="0.7" right="0.7" top="0.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workbookViewId="0"/>
  </sheetViews>
  <sheetFormatPr defaultRowHeight="14.6" x14ac:dyDescent="0.4"/>
  <cols>
    <col min="1" max="1" width="49.3828125" customWidth="1"/>
    <col min="2" max="2" width="20.3046875" style="14" customWidth="1"/>
    <col min="3" max="3" width="18.15234375" style="14" customWidth="1"/>
    <col min="4" max="4" width="3" customWidth="1"/>
  </cols>
  <sheetData>
    <row r="1" spans="1:10" x14ac:dyDescent="0.4">
      <c r="B1"/>
    </row>
    <row r="2" spans="1:10" ht="40.5" customHeight="1" x14ac:dyDescent="0.4">
      <c r="B2"/>
    </row>
    <row r="3" spans="1:10" x14ac:dyDescent="0.4">
      <c r="A3" s="20" t="s">
        <v>49</v>
      </c>
      <c r="B3" s="19"/>
    </row>
    <row r="4" spans="1:10" x14ac:dyDescent="0.4">
      <c r="A4" s="20" t="s">
        <v>55</v>
      </c>
      <c r="B4" s="19"/>
    </row>
    <row r="5" spans="1:10" x14ac:dyDescent="0.4">
      <c r="B5"/>
    </row>
    <row r="6" spans="1:10" ht="15.75" customHeight="1" x14ac:dyDescent="0.4"/>
    <row r="7" spans="1:10" ht="32.25" customHeight="1" x14ac:dyDescent="0.4">
      <c r="A7" t="s">
        <v>57</v>
      </c>
      <c r="C7" s="22">
        <v>1000000</v>
      </c>
      <c r="E7" s="40" t="s">
        <v>61</v>
      </c>
      <c r="F7" s="41"/>
      <c r="G7" s="41"/>
      <c r="H7" s="41"/>
      <c r="I7" s="41"/>
      <c r="J7" s="42"/>
    </row>
    <row r="8" spans="1:10" ht="17.149999999999999" x14ac:dyDescent="0.7">
      <c r="A8" t="s">
        <v>56</v>
      </c>
      <c r="C8" s="23">
        <v>250000</v>
      </c>
      <c r="E8" s="43"/>
      <c r="F8" s="44"/>
      <c r="G8" s="44"/>
      <c r="H8" s="44"/>
      <c r="I8" s="44"/>
      <c r="J8" s="45"/>
    </row>
    <row r="9" spans="1:10" ht="15.9" x14ac:dyDescent="0.55000000000000004">
      <c r="A9" s="39" t="s">
        <v>21</v>
      </c>
      <c r="B9" s="39"/>
      <c r="C9" s="33">
        <f>SUM(C7:C8)</f>
        <v>1250000</v>
      </c>
      <c r="E9" s="46"/>
      <c r="F9" s="47"/>
      <c r="G9" s="47"/>
      <c r="H9" s="47"/>
      <c r="I9" s="47"/>
      <c r="J9" s="48"/>
    </row>
    <row r="10" spans="1:10" x14ac:dyDescent="0.4">
      <c r="A10" s="10"/>
      <c r="B10" s="10"/>
    </row>
    <row r="11" spans="1:10" x14ac:dyDescent="0.4">
      <c r="A11" s="11" t="s">
        <v>16</v>
      </c>
      <c r="B11" s="10"/>
    </row>
    <row r="12" spans="1:10" x14ac:dyDescent="0.4">
      <c r="A12" s="11" t="s">
        <v>1</v>
      </c>
      <c r="B12" s="10"/>
    </row>
    <row r="13" spans="1:10" x14ac:dyDescent="0.4">
      <c r="A13" s="11" t="s">
        <v>17</v>
      </c>
      <c r="B13" s="10"/>
    </row>
    <row r="14" spans="1:10" x14ac:dyDescent="0.4">
      <c r="A14" s="10"/>
      <c r="B14" s="10"/>
    </row>
    <row r="16" spans="1:10" x14ac:dyDescent="0.4">
      <c r="A16" t="s">
        <v>19</v>
      </c>
    </row>
    <row r="17" spans="1:3" s="28" customFormat="1" ht="34.299999999999997" x14ac:dyDescent="0.7">
      <c r="A17" s="30" t="s">
        <v>0</v>
      </c>
      <c r="B17" s="30" t="s">
        <v>60</v>
      </c>
      <c r="C17" s="30" t="s">
        <v>20</v>
      </c>
    </row>
    <row r="18" spans="1:3" x14ac:dyDescent="0.4">
      <c r="A18" s="4" t="s">
        <v>32</v>
      </c>
    </row>
    <row r="19" spans="1:3" x14ac:dyDescent="0.4">
      <c r="C19" s="15"/>
    </row>
    <row r="20" spans="1:3" x14ac:dyDescent="0.4">
      <c r="A20" s="29" t="s">
        <v>58</v>
      </c>
      <c r="B20" s="22">
        <v>250000</v>
      </c>
      <c r="C20" s="24">
        <f t="shared" ref="C20:C37" si="0">IF(B20&gt;100000,B20-100000,0)</f>
        <v>150000</v>
      </c>
    </row>
    <row r="21" spans="1:3" x14ac:dyDescent="0.4">
      <c r="A21" s="29" t="s">
        <v>59</v>
      </c>
      <c r="B21" s="14">
        <v>125000</v>
      </c>
      <c r="C21" s="15">
        <f t="shared" si="0"/>
        <v>25000</v>
      </c>
    </row>
    <row r="22" spans="1:3" x14ac:dyDescent="0.4">
      <c r="A22" s="29"/>
      <c r="B22" s="14">
        <v>0</v>
      </c>
      <c r="C22" s="15">
        <f t="shared" si="0"/>
        <v>0</v>
      </c>
    </row>
    <row r="23" spans="1:3" x14ac:dyDescent="0.4">
      <c r="A23" s="29"/>
      <c r="B23" s="14">
        <v>0</v>
      </c>
      <c r="C23" s="15">
        <f t="shared" si="0"/>
        <v>0</v>
      </c>
    </row>
    <row r="24" spans="1:3" x14ac:dyDescent="0.4">
      <c r="A24" s="29"/>
      <c r="B24" s="14">
        <v>0</v>
      </c>
      <c r="C24" s="15">
        <f t="shared" si="0"/>
        <v>0</v>
      </c>
    </row>
    <row r="25" spans="1:3" x14ac:dyDescent="0.4">
      <c r="A25" s="29"/>
      <c r="B25" s="14">
        <v>0</v>
      </c>
      <c r="C25" s="15">
        <f t="shared" si="0"/>
        <v>0</v>
      </c>
    </row>
    <row r="26" spans="1:3" x14ac:dyDescent="0.4">
      <c r="A26" s="29"/>
      <c r="B26" s="14">
        <v>0</v>
      </c>
      <c r="C26" s="15">
        <f t="shared" si="0"/>
        <v>0</v>
      </c>
    </row>
    <row r="27" spans="1:3" x14ac:dyDescent="0.4">
      <c r="A27" s="29"/>
      <c r="B27" s="14">
        <v>0</v>
      </c>
      <c r="C27" s="15">
        <f t="shared" si="0"/>
        <v>0</v>
      </c>
    </row>
    <row r="28" spans="1:3" x14ac:dyDescent="0.4">
      <c r="A28" s="29"/>
      <c r="B28" s="14">
        <v>0</v>
      </c>
      <c r="C28" s="15">
        <f t="shared" si="0"/>
        <v>0</v>
      </c>
    </row>
    <row r="29" spans="1:3" x14ac:dyDescent="0.4">
      <c r="A29" s="29"/>
      <c r="B29" s="14">
        <v>0</v>
      </c>
      <c r="C29" s="15">
        <f t="shared" ref="C29:C35" si="1">IF(B29&gt;100000,B29-100000,0)</f>
        <v>0</v>
      </c>
    </row>
    <row r="30" spans="1:3" x14ac:dyDescent="0.4">
      <c r="A30" s="29"/>
      <c r="B30" s="14">
        <v>0</v>
      </c>
      <c r="C30" s="15">
        <f t="shared" si="1"/>
        <v>0</v>
      </c>
    </row>
    <row r="31" spans="1:3" x14ac:dyDescent="0.4">
      <c r="A31" s="29"/>
      <c r="B31" s="14">
        <v>0</v>
      </c>
      <c r="C31" s="15">
        <f t="shared" si="1"/>
        <v>0</v>
      </c>
    </row>
    <row r="32" spans="1:3" x14ac:dyDescent="0.4">
      <c r="A32" s="29"/>
      <c r="B32" s="14">
        <v>0</v>
      </c>
      <c r="C32" s="15">
        <f t="shared" si="1"/>
        <v>0</v>
      </c>
    </row>
    <row r="33" spans="1:3" x14ac:dyDescent="0.4">
      <c r="A33" s="29"/>
      <c r="B33" s="14">
        <v>0</v>
      </c>
      <c r="C33" s="15">
        <f t="shared" si="1"/>
        <v>0</v>
      </c>
    </row>
    <row r="34" spans="1:3" x14ac:dyDescent="0.4">
      <c r="A34" s="29"/>
      <c r="B34" s="14">
        <v>0</v>
      </c>
      <c r="C34" s="15">
        <f t="shared" si="1"/>
        <v>0</v>
      </c>
    </row>
    <row r="35" spans="1:3" x14ac:dyDescent="0.4">
      <c r="A35" s="29"/>
      <c r="B35" s="14">
        <v>0</v>
      </c>
      <c r="C35" s="15">
        <f t="shared" si="1"/>
        <v>0</v>
      </c>
    </row>
    <row r="36" spans="1:3" x14ac:dyDescent="0.4">
      <c r="A36" s="29"/>
      <c r="B36" s="14">
        <v>0</v>
      </c>
      <c r="C36" s="15">
        <f t="shared" si="0"/>
        <v>0</v>
      </c>
    </row>
    <row r="37" spans="1:3" ht="17.149999999999999" x14ac:dyDescent="0.7">
      <c r="A37" s="31"/>
      <c r="B37" s="25">
        <v>0</v>
      </c>
      <c r="C37" s="25">
        <f t="shared" si="0"/>
        <v>0</v>
      </c>
    </row>
    <row r="38" spans="1:3" ht="15.9" x14ac:dyDescent="0.55000000000000004">
      <c r="A38" s="17"/>
      <c r="B38" s="32">
        <f>SUM(B20:B37)</f>
        <v>375000</v>
      </c>
      <c r="C38" s="27">
        <f>SUM(C20:C37)</f>
        <v>175000</v>
      </c>
    </row>
    <row r="40" spans="1:3" ht="15.9" x14ac:dyDescent="0.55000000000000004">
      <c r="A40" s="39" t="s">
        <v>22</v>
      </c>
      <c r="B40" s="39"/>
      <c r="C40" s="33">
        <f>C9-C38</f>
        <v>1075000</v>
      </c>
    </row>
  </sheetData>
  <mergeCells count="3">
    <mergeCell ref="A9:B9"/>
    <mergeCell ref="A40:B40"/>
    <mergeCell ref="E7:J9"/>
  </mergeCells>
  <pageMargins left="0.7" right="0.7" top="0.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7"/>
  <sheetViews>
    <sheetView tabSelected="1" workbookViewId="0">
      <selection activeCell="D30" sqref="D30"/>
    </sheetView>
  </sheetViews>
  <sheetFormatPr defaultRowHeight="14.6" x14ac:dyDescent="0.4"/>
  <cols>
    <col min="1" max="1" width="70.69140625" customWidth="1"/>
    <col min="2" max="2" width="16.3828125" style="1" customWidth="1"/>
  </cols>
  <sheetData>
    <row r="1" spans="1:2" ht="31.3" customHeight="1" x14ac:dyDescent="0.4">
      <c r="B1" s="14"/>
    </row>
    <row r="2" spans="1:2" x14ac:dyDescent="0.4">
      <c r="B2" s="14"/>
    </row>
    <row r="3" spans="1:2" x14ac:dyDescent="0.4">
      <c r="A3" s="20" t="s">
        <v>49</v>
      </c>
      <c r="B3" s="14"/>
    </row>
    <row r="4" spans="1:2" x14ac:dyDescent="0.4">
      <c r="A4" s="20" t="s">
        <v>62</v>
      </c>
      <c r="B4" s="14"/>
    </row>
    <row r="6" spans="1:2" x14ac:dyDescent="0.4">
      <c r="A6" s="5"/>
      <c r="B6" s="2"/>
    </row>
    <row r="7" spans="1:2" ht="15.9" x14ac:dyDescent="0.55000000000000004">
      <c r="A7" s="17" t="s">
        <v>63</v>
      </c>
      <c r="B7" s="27">
        <f>+'Payroll Computation'!C7</f>
        <v>1000000</v>
      </c>
    </row>
    <row r="8" spans="1:2" ht="9.75" customHeight="1" x14ac:dyDescent="0.4">
      <c r="B8" s="3"/>
    </row>
    <row r="9" spans="1:2" x14ac:dyDescent="0.4">
      <c r="A9" s="7"/>
      <c r="B9" s="8"/>
    </row>
    <row r="10" spans="1:2" x14ac:dyDescent="0.4">
      <c r="A10" s="9" t="s">
        <v>2</v>
      </c>
    </row>
    <row r="11" spans="1:2" x14ac:dyDescent="0.4">
      <c r="A11" s="10" t="s">
        <v>35</v>
      </c>
    </row>
    <row r="12" spans="1:2" x14ac:dyDescent="0.4">
      <c r="A12" s="29" t="s">
        <v>64</v>
      </c>
      <c r="B12" s="22">
        <v>250000</v>
      </c>
    </row>
    <row r="13" spans="1:2" x14ac:dyDescent="0.4">
      <c r="A13" s="29" t="s">
        <v>65</v>
      </c>
      <c r="B13" s="14">
        <v>250000</v>
      </c>
    </row>
    <row r="14" spans="1:2" x14ac:dyDescent="0.4">
      <c r="A14" s="29" t="s">
        <v>67</v>
      </c>
      <c r="B14" s="14">
        <v>250000</v>
      </c>
    </row>
    <row r="15" spans="1:2" x14ac:dyDescent="0.4">
      <c r="A15" s="29" t="s">
        <v>66</v>
      </c>
      <c r="B15" s="15">
        <v>250000</v>
      </c>
    </row>
    <row r="16" spans="1:2" ht="17.149999999999999" x14ac:dyDescent="0.7">
      <c r="A16" s="29" t="s">
        <v>68</v>
      </c>
      <c r="B16" s="23">
        <v>0</v>
      </c>
    </row>
    <row r="17" spans="1:2" ht="17.149999999999999" x14ac:dyDescent="0.7">
      <c r="B17" s="25">
        <f>SUM(B12:B16)</f>
        <v>1000000</v>
      </c>
    </row>
    <row r="18" spans="1:2" ht="27" customHeight="1" x14ac:dyDescent="0.55000000000000004">
      <c r="A18" s="6" t="s">
        <v>3</v>
      </c>
      <c r="B18" s="32">
        <f>B17-B7</f>
        <v>0</v>
      </c>
    </row>
    <row r="19" spans="1:2" x14ac:dyDescent="0.4">
      <c r="A19" t="s">
        <v>4</v>
      </c>
    </row>
    <row r="24" spans="1:2" x14ac:dyDescent="0.4">
      <c r="A24" s="7"/>
      <c r="B24" s="8"/>
    </row>
    <row r="25" spans="1:2" x14ac:dyDescent="0.4">
      <c r="A25" s="9" t="s">
        <v>2</v>
      </c>
    </row>
    <row r="26" spans="1:2" x14ac:dyDescent="0.4">
      <c r="A26" s="10" t="s">
        <v>69</v>
      </c>
      <c r="B26" s="24">
        <v>1000000</v>
      </c>
    </row>
    <row r="27" spans="1:2" x14ac:dyDescent="0.4">
      <c r="A27" s="34" t="s">
        <v>70</v>
      </c>
      <c r="B27" s="14">
        <v>0</v>
      </c>
    </row>
    <row r="28" spans="1:2" x14ac:dyDescent="0.4">
      <c r="A28" s="34" t="s">
        <v>71</v>
      </c>
      <c r="B28" s="14">
        <v>0</v>
      </c>
    </row>
    <row r="29" spans="1:2" ht="17.149999999999999" x14ac:dyDescent="0.7">
      <c r="A29" t="s">
        <v>72</v>
      </c>
      <c r="B29" s="23">
        <f>SUM(B26:B28)</f>
        <v>1000000</v>
      </c>
    </row>
    <row r="30" spans="1:2" ht="24.75" customHeight="1" x14ac:dyDescent="0.55000000000000004">
      <c r="A30" s="6" t="s">
        <v>3</v>
      </c>
      <c r="B30" s="35">
        <f>B29-B7</f>
        <v>0</v>
      </c>
    </row>
    <row r="31" spans="1:2" x14ac:dyDescent="0.4">
      <c r="A31" t="s">
        <v>4</v>
      </c>
    </row>
    <row r="36" spans="1:2" x14ac:dyDescent="0.4">
      <c r="A36" s="7"/>
      <c r="B36" s="8"/>
    </row>
    <row r="37" spans="1:2" x14ac:dyDescent="0.4">
      <c r="A37" s="9" t="s">
        <v>2</v>
      </c>
    </row>
    <row r="38" spans="1:2" ht="17.149999999999999" x14ac:dyDescent="0.7">
      <c r="A38" s="10" t="s">
        <v>73</v>
      </c>
      <c r="B38" s="36">
        <v>1000000</v>
      </c>
    </row>
    <row r="39" spans="1:2" ht="24.75" customHeight="1" x14ac:dyDescent="0.55000000000000004">
      <c r="A39" s="6" t="s">
        <v>3</v>
      </c>
      <c r="B39" s="35">
        <f>B38-B7</f>
        <v>0</v>
      </c>
    </row>
    <row r="40" spans="1:2" x14ac:dyDescent="0.4">
      <c r="A40" t="s">
        <v>4</v>
      </c>
    </row>
    <row r="45" spans="1:2" x14ac:dyDescent="0.4">
      <c r="A45" s="7"/>
      <c r="B45" s="8"/>
    </row>
    <row r="46" spans="1:2" x14ac:dyDescent="0.4">
      <c r="A46" t="s">
        <v>74</v>
      </c>
    </row>
    <row r="47" spans="1:2" x14ac:dyDescent="0.4">
      <c r="A47" t="s">
        <v>5</v>
      </c>
    </row>
  </sheetData>
  <pageMargins left="0.7" right="0.7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Certification</vt:lpstr>
      <vt:lpstr>Loan Calculation</vt:lpstr>
      <vt:lpstr>Payroll Computation</vt:lpstr>
      <vt:lpstr>Payroll Verification</vt:lpstr>
      <vt:lpstr>Certification!Print_Area</vt:lpstr>
      <vt:lpstr>'Payroll Computation'!Print_Area</vt:lpstr>
      <vt:lpstr>'Payroll Computation'!Print_Titles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 Simonis, CPA</dc:creator>
  <cp:lastModifiedBy>Betsy Gray</cp:lastModifiedBy>
  <cp:lastPrinted>2020-04-09T03:38:10Z</cp:lastPrinted>
  <dcterms:created xsi:type="dcterms:W3CDTF">2020-04-01T14:21:44Z</dcterms:created>
  <dcterms:modified xsi:type="dcterms:W3CDTF">2020-04-09T12:45:42Z</dcterms:modified>
</cp:coreProperties>
</file>